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kumenty\VO + SÚŤAŽE\VO+Súťaže 2018\Limbová č.3 - hydroizolácia plochej strechy\súťažné podklady\"/>
    </mc:Choice>
  </mc:AlternateContent>
  <bookViews>
    <workbookView xWindow="0" yWindow="0" windowWidth="20490" windowHeight="7755" activeTab="1"/>
  </bookViews>
  <sheets>
    <sheet name="Hárok1" sheetId="1" r:id="rId1"/>
    <sheet name="Hárok1 (2)" sheetId="4" r:id="rId2"/>
    <sheet name="Hárok2" sheetId="2" r:id="rId3"/>
    <sheet name="Hárok3" sheetId="3" r:id="rId4"/>
  </sheets>
  <definedNames>
    <definedName name="_xlnm.Print_Area" localSheetId="1">'Hárok1 (2)'!$A$1:$G$22</definedName>
  </definedNames>
  <calcPr calcId="171027" iterateCount="1"/>
</workbook>
</file>

<file path=xl/calcChain.xml><?xml version="1.0" encoding="utf-8"?>
<calcChain xmlns="http://schemas.openxmlformats.org/spreadsheetml/2006/main">
  <c r="E8" i="4" l="1"/>
  <c r="E11" i="4" l="1"/>
  <c r="E10" i="4"/>
  <c r="E9" i="4"/>
  <c r="A35" i="1" l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29" i="1" l="1"/>
  <c r="G35" i="1" s="1"/>
  <c r="G36" i="1" s="1"/>
  <c r="G38" i="1" s="1"/>
  <c r="G37" i="1" s="1"/>
  <c r="G30" i="1" l="1"/>
  <c r="G32" i="1" s="1"/>
  <c r="G31" i="1" s="1"/>
</calcChain>
</file>

<file path=xl/sharedStrings.xml><?xml version="1.0" encoding="utf-8"?>
<sst xmlns="http://schemas.openxmlformats.org/spreadsheetml/2006/main" count="104" uniqueCount="67">
  <si>
    <t>Objednávateľ:</t>
  </si>
  <si>
    <t>Zhotoviteľ:</t>
  </si>
  <si>
    <t>Arcus Signum, s.r.o., Cíferská 43/4854, 919 35 Hrnčiarovce nad Parnou</t>
  </si>
  <si>
    <t>Miesto stavby:</t>
  </si>
  <si>
    <t>Ľudmily Podjavorinskej 25,26,27,28,29,30, 917 01 Trnava</t>
  </si>
  <si>
    <t>Stavba:</t>
  </si>
  <si>
    <t>Výmena výplní otvorov nebytových priestorov</t>
  </si>
  <si>
    <t>Položka</t>
  </si>
  <si>
    <t>Názov položky</t>
  </si>
  <si>
    <t>MJ</t>
  </si>
  <si>
    <t xml:space="preserve">Množstvo MJ </t>
  </si>
  <si>
    <t>Jednotková cena bez DPH</t>
  </si>
  <si>
    <t xml:space="preserve">Spolu bez DPH </t>
  </si>
  <si>
    <t>Demontáž drevených okien dvojkrídlových 1500/1650 mm - nebytový priestor</t>
  </si>
  <si>
    <t>m</t>
  </si>
  <si>
    <t>Demontáž oceľových vonkajších dverí jednokrídlových s bočným svetlíkom a nadsvetlíkom s plným zasklením 1500/3700 mm - nebytový priestor</t>
  </si>
  <si>
    <t>Demontáž oceľovej zasklenej steny s plným pevným zasklením 3600/1800 mm - nebytový priestor</t>
  </si>
  <si>
    <t>Demontáž oceľovej zasklenej steny s plným pevným zasklením s vchodovými dverami 900/2200 mm - celkový rozmer 3600/2200 mm - nebytový priestor</t>
  </si>
  <si>
    <t>Demontáž vonkajších parapetných dosiek</t>
  </si>
  <si>
    <t>Úprava podkladu podkladu pred osadením oplechovania vonkajšej parapetnej dosky</t>
  </si>
  <si>
    <t>Dodávka parapetných dosiek z hliníkového plechu hr. 0,8 mm</t>
  </si>
  <si>
    <t>Montáž parapetných dosiek z hliníkového plechu hr. 0,8 mm</t>
  </si>
  <si>
    <r>
      <t>Dodávka - okná plastové dvojkrídlové s izolačným trojsklom otváravo-sklopné + otváravo-sklopné 1500/1650 mm - Uokna &lt; 1,0 W/m2.K - nebytový priestor -</t>
    </r>
    <r>
      <rPr>
        <sz val="9"/>
        <color rgb="FFFF0000"/>
        <rFont val="Times New Roman"/>
        <family val="1"/>
        <charset val="238"/>
      </rPr>
      <t xml:space="preserve"> vrátane vnútornej parapetnej dosky</t>
    </r>
  </si>
  <si>
    <t>kus</t>
  </si>
  <si>
    <r>
      <t>Dodávka - okná plastové dvojkrídlové s izolačným trojsklom pevné zasklenie + pevné zasklenie 1500/1650 mm - Uokna &lt; 1,0 W/m2.K - nebytový priestor -</t>
    </r>
    <r>
      <rPr>
        <sz val="9"/>
        <color rgb="FFFF0000"/>
        <rFont val="Times New Roman"/>
        <family val="1"/>
        <charset val="238"/>
      </rPr>
      <t xml:space="preserve"> vrátane vnútornej parapetnej dosky</t>
    </r>
  </si>
  <si>
    <t>Montáž - okná plastové dvojkrídlové s izolačným trojsklom otváravé + otváravo-sklopné 1500/1650 mm - Uokna &lt; 1,0 W/m2.K - nebytový priestor</t>
  </si>
  <si>
    <t>Dodávka - vonkajšie dvere hliníkové jednokrídlové 1000/2200 mm so samozatváračom a aretáciou dverného krídla s čírym bezpečnostným zasklením izolačným trojsklom s bočným svetlíkom 500/2200 mm s pevným čírym bezpečnostným zasklením izolačným trojsklom a s nadsvetlíkom 1500/1500 mm s pevným zasklením mliečnym izolačným trojsklom 1000x1500 mm a sklopnou časťou zasklenia 500x1500 mm, celkový rozmer 1500/3700 mm, Udverí &lt; 1,00 W/m2.K - nebytový priestor</t>
  </si>
  <si>
    <t>Montáž - vonkajšie dvere hliníkové jednokrídlové 1000/2200 mm so samozatváračom a aretáciou dverného krídla s čírym bezpečnostným zasklením izolačným trojsklom s bočným svetlíkom 500/2200 mm s pevným čírym bezpečnostným zasklením izolačným trojsklom a s nadsvetlíkom 1500/1500 mm s pevným zasklením mliečnym izolačným trojsklom, celkový rozmer 1500/3700 mm, Udverí &lt; 1,00 W/m2.K - spoločné priestory - nebytový priestor</t>
  </si>
  <si>
    <t>Dodávka - zasklená stena hliníková trojpoľová s rovnakými poliami vedľa seba s pevným bezpečnostným zasklením izolačným trojsklom 3600/1800 mm - Uokna &lt; 1,0 W/m2.K - nebytový priestor</t>
  </si>
  <si>
    <t>Montáž - zasklená stena hliníková trojpoľová s rovnakými poliami vedľa seba s pevným bezpečnostným zasklením izolačným trojsklom 3600/1800 mm - Uokna &lt; 1,0 W/m2.K - nebytový priestor</t>
  </si>
  <si>
    <t>Dodávka - zasklená stena hliníková dvojpoľová s rovnakými poliami vedľa seba s pevným bezpečnostným zasklením izolačným trojsklom 2620/1800 mm a so vstupnými hliníkovými dverami jednokrídlovými so samozatváračom a aretáciou dverného krídla s bezpečnostným zasklením izolačným trojsklom 980/2200 mm - Uokna &lt; 1,0 W/m2.K - nebytový priestor</t>
  </si>
  <si>
    <t>Montáž - zasklená stena hliníková dvojpoľová s rovnakými poliami vedľa seba s pevným bezpečnostným zasklením izolačným trojsklom 2620/1800 mm a so vstupnými hliníkovými dverami jednokrídlovými so samozatváračom a aretáciou dverného krídla s bezpečnostným zasklením izolačným trojsklom 980/2200 mm - Uokna &lt; 1,0 W/m2.K - nebytový priestor</t>
  </si>
  <si>
    <t>Murárske práce - oprava vnútorných ostení otvorov nebytového priestoru</t>
  </si>
  <si>
    <t>Cena výmeny výplní otvorov spolu bez DPH:</t>
  </si>
  <si>
    <t>CELKOM BEZ DPH:</t>
  </si>
  <si>
    <t>DPH 20%:</t>
  </si>
  <si>
    <t>CELKOM S DPH:</t>
  </si>
  <si>
    <t>REKAPITULÁCIA</t>
  </si>
  <si>
    <t>Vypracoval: Ing. Juraj Bohunický</t>
  </si>
  <si>
    <t>V Hrnčiarovciach nad Parnou dňa 21.3.2018</t>
  </si>
  <si>
    <t>Prevzal:</t>
  </si>
  <si>
    <t>PONUKA - CENOVÁ KALKULÁCIA č. R17/3S/AS/2018/TT</t>
  </si>
  <si>
    <t>ROZPOČET č. R17/3S/AS/2018/TT</t>
  </si>
  <si>
    <t>Objednávka:</t>
  </si>
  <si>
    <t>Zmluva o dielo:</t>
  </si>
  <si>
    <t>P. č.</t>
  </si>
  <si>
    <t>Vypracoval: .....................................</t>
  </si>
  <si>
    <t>V ......................., dňa ...........................</t>
  </si>
  <si>
    <t xml:space="preserve">Spolu </t>
  </si>
  <si>
    <t>Stefe Trnava, s.r.o.</t>
  </si>
  <si>
    <t>Odvoz a likvidácia odpadov na skládku</t>
  </si>
  <si>
    <t>súb.</t>
  </si>
  <si>
    <t>Limbová č.3, Trnava</t>
  </si>
  <si>
    <t>m2</t>
  </si>
  <si>
    <t>ks</t>
  </si>
  <si>
    <t>Hydroizolácia plochej strechy</t>
  </si>
  <si>
    <t>Záveterný profil (montáž + materiál) - uchytenie hydroizolácie na atiku</t>
  </si>
  <si>
    <t>VÝKAZ VÝMER</t>
  </si>
  <si>
    <t>Demontáž pôvodných a montáž nových strešných vpustí (montáž + materiál)</t>
  </si>
  <si>
    <t>Zametanie a odstránenie nečistôt zo strechy a atiky</t>
  </si>
  <si>
    <t>CENA CELKOM BEZ DPH:</t>
  </si>
  <si>
    <t>CENA CELKOM S DPH:</t>
  </si>
  <si>
    <t xml:space="preserve">Množstvo </t>
  </si>
  <si>
    <t>Hydroizolácia plochej strechy - Limbová č.3, Trnava</t>
  </si>
  <si>
    <t>Modifikovaný asfaltový pás s jemným separačným posypom a PE fóliu na spodnom povrchu, hr. 4 mm - napr. Elastec 40 S (materiál)</t>
  </si>
  <si>
    <t xml:space="preserve">Zhotovenie hydroizolácie strechy s vyvedením po okraj atiky - modifikované asfaltové pásy  s jemným separačným posypom; hr. 4mm - napr. Elastec 40 S (plocha strechy + atika) </t>
  </si>
  <si>
    <t>Presun hmôt pre hydroizoláciu strechy vo výške cca 15 m (ručne po schodoch alebo pomocou žeriavu)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</si>
</sst>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30">
    <xf numFmtId="0" fontId="0" fillId="0" borderId="0" xfId="0"/>
    <xf numFmtId="0" fontId="2" fillId="0" borderId="0" xfId="0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3" fontId="2" fillId="0" borderId="19" xfId="0" applyNumberFormat="1" applyFont="1" applyFill="1" applyBorder="1" applyAlignment="1">
      <alignment horizontal="center" vertical="center"/>
    </xf>
    <xf numFmtId="4" fontId="2" fillId="0" borderId="20" xfId="0" applyNumberFormat="1" applyFont="1" applyFill="1" applyBorder="1" applyAlignment="1">
      <alignment vertical="center"/>
    </xf>
    <xf numFmtId="4" fontId="2" fillId="0" borderId="20" xfId="0" applyNumberFormat="1" applyFont="1" applyFill="1" applyBorder="1" applyAlignment="1">
      <alignment horizontal="left" vertical="center"/>
    </xf>
    <xf numFmtId="4" fontId="2" fillId="0" borderId="20" xfId="0" applyNumberFormat="1" applyFont="1" applyFill="1" applyBorder="1" applyAlignment="1">
      <alignment horizontal="center" vertical="center"/>
    </xf>
    <xf numFmtId="4" fontId="2" fillId="0" borderId="20" xfId="0" applyNumberFormat="1" applyFont="1" applyFill="1" applyBorder="1" applyAlignment="1">
      <alignment horizontal="right" vertical="center"/>
    </xf>
    <xf numFmtId="4" fontId="2" fillId="0" borderId="21" xfId="0" applyNumberFormat="1" applyFont="1" applyFill="1" applyBorder="1" applyAlignment="1">
      <alignment horizontal="right" vertical="center"/>
    </xf>
    <xf numFmtId="3" fontId="2" fillId="0" borderId="9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vertical="center"/>
    </xf>
    <xf numFmtId="4" fontId="2" fillId="0" borderId="10" xfId="0" applyNumberFormat="1" applyFont="1" applyFill="1" applyBorder="1" applyAlignment="1">
      <alignment horizontal="left" vertical="center" wrapText="1"/>
    </xf>
    <xf numFmtId="4" fontId="2" fillId="0" borderId="10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right" vertical="center"/>
    </xf>
    <xf numFmtId="4" fontId="2" fillId="0" borderId="11" xfId="0" applyNumberFormat="1" applyFont="1" applyFill="1" applyBorder="1" applyAlignment="1">
      <alignment horizontal="right" vertical="center"/>
    </xf>
    <xf numFmtId="4" fontId="2" fillId="0" borderId="22" xfId="0" applyNumberFormat="1" applyFont="1" applyFill="1" applyBorder="1" applyAlignment="1">
      <alignment horizontal="left" vertical="center" wrapText="1"/>
    </xf>
    <xf numFmtId="4" fontId="2" fillId="0" borderId="22" xfId="0" applyNumberFormat="1" applyFont="1" applyFill="1" applyBorder="1" applyAlignment="1">
      <alignment horizontal="center" vertical="center"/>
    </xf>
    <xf numFmtId="4" fontId="2" fillId="0" borderId="22" xfId="0" applyNumberFormat="1" applyFont="1" applyFill="1" applyBorder="1" applyAlignment="1">
      <alignment horizontal="right" vertical="center"/>
    </xf>
    <xf numFmtId="4" fontId="2" fillId="0" borderId="23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left" vertical="center"/>
    </xf>
    <xf numFmtId="4" fontId="1" fillId="0" borderId="25" xfId="0" applyNumberFormat="1" applyFont="1" applyFill="1" applyBorder="1" applyAlignment="1">
      <alignment horizontal="center" vertical="center" wrapText="1"/>
    </xf>
    <xf numFmtId="4" fontId="5" fillId="0" borderId="25" xfId="0" applyNumberFormat="1" applyFont="1" applyFill="1" applyBorder="1" applyAlignment="1">
      <alignment horizontal="right" vertical="center"/>
    </xf>
    <xf numFmtId="4" fontId="5" fillId="0" borderId="29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0" fontId="1" fillId="0" borderId="32" xfId="0" applyFont="1" applyFill="1" applyBorder="1" applyAlignment="1">
      <alignment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right" vertical="center"/>
    </xf>
    <xf numFmtId="4" fontId="2" fillId="0" borderId="24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40" xfId="0" applyNumberFormat="1" applyFont="1" applyFill="1" applyBorder="1" applyAlignment="1">
      <alignment horizontal="right" vertical="center"/>
    </xf>
    <xf numFmtId="3" fontId="2" fillId="3" borderId="19" xfId="0" applyNumberFormat="1" applyFont="1" applyFill="1" applyBorder="1" applyAlignment="1">
      <alignment horizontal="center" vertical="center"/>
    </xf>
    <xf numFmtId="4" fontId="2" fillId="3" borderId="20" xfId="0" applyNumberFormat="1" applyFont="1" applyFill="1" applyBorder="1" applyAlignment="1">
      <alignment vertical="center"/>
    </xf>
    <xf numFmtId="4" fontId="2" fillId="3" borderId="20" xfId="0" applyNumberFormat="1" applyFont="1" applyFill="1" applyBorder="1" applyAlignment="1">
      <alignment horizontal="left" vertical="center"/>
    </xf>
    <xf numFmtId="4" fontId="2" fillId="3" borderId="20" xfId="0" applyNumberFormat="1" applyFont="1" applyFill="1" applyBorder="1" applyAlignment="1">
      <alignment horizontal="center" vertical="center"/>
    </xf>
    <xf numFmtId="4" fontId="2" fillId="3" borderId="20" xfId="0" applyNumberFormat="1" applyFont="1" applyFill="1" applyBorder="1" applyAlignment="1">
      <alignment horizontal="right" vertical="center"/>
    </xf>
    <xf numFmtId="4" fontId="2" fillId="3" borderId="21" xfId="0" applyNumberFormat="1" applyFont="1" applyFill="1" applyBorder="1" applyAlignment="1">
      <alignment horizontal="right" vertical="center"/>
    </xf>
    <xf numFmtId="3" fontId="2" fillId="3" borderId="9" xfId="0" applyNumberFormat="1" applyFont="1" applyFill="1" applyBorder="1" applyAlignment="1">
      <alignment horizontal="center" vertical="center"/>
    </xf>
    <xf numFmtId="4" fontId="2" fillId="3" borderId="10" xfId="0" applyNumberFormat="1" applyFont="1" applyFill="1" applyBorder="1" applyAlignment="1">
      <alignment vertical="center"/>
    </xf>
    <xf numFmtId="4" fontId="2" fillId="3" borderId="10" xfId="0" applyNumberFormat="1" applyFont="1" applyFill="1" applyBorder="1" applyAlignment="1">
      <alignment horizontal="left" vertical="center" wrapText="1"/>
    </xf>
    <xf numFmtId="4" fontId="2" fillId="3" borderId="10" xfId="0" applyNumberFormat="1" applyFont="1" applyFill="1" applyBorder="1" applyAlignment="1">
      <alignment horizontal="center" vertical="center"/>
    </xf>
    <xf numFmtId="4" fontId="2" fillId="3" borderId="10" xfId="0" applyNumberFormat="1" applyFont="1" applyFill="1" applyBorder="1" applyAlignment="1">
      <alignment horizontal="right" vertical="center"/>
    </xf>
    <xf numFmtId="4" fontId="2" fillId="3" borderId="11" xfId="0" applyNumberFormat="1" applyFont="1" applyFill="1" applyBorder="1" applyAlignment="1">
      <alignment horizontal="right" vertical="center"/>
    </xf>
    <xf numFmtId="3" fontId="2" fillId="0" borderId="12" xfId="0" applyNumberFormat="1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vertical="center"/>
    </xf>
    <xf numFmtId="4" fontId="2" fillId="0" borderId="13" xfId="0" applyNumberFormat="1" applyFont="1" applyFill="1" applyBorder="1" applyAlignment="1">
      <alignment horizontal="left" vertical="center" wrapText="1"/>
    </xf>
    <xf numFmtId="4" fontId="2" fillId="0" borderId="13" xfId="0" applyNumberFormat="1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right" vertical="center"/>
    </xf>
    <xf numFmtId="4" fontId="2" fillId="0" borderId="14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4" fontId="8" fillId="0" borderId="25" xfId="0" applyNumberFormat="1" applyFont="1" applyFill="1" applyBorder="1" applyAlignment="1">
      <alignment horizontal="center" vertical="center" wrapText="1"/>
    </xf>
    <xf numFmtId="4" fontId="2" fillId="0" borderId="22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" fontId="5" fillId="3" borderId="25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left" vertical="center"/>
    </xf>
    <xf numFmtId="4" fontId="5" fillId="0" borderId="5" xfId="0" applyNumberFormat="1" applyFont="1" applyFill="1" applyBorder="1" applyAlignment="1">
      <alignment horizontal="left" vertical="center"/>
    </xf>
    <xf numFmtId="4" fontId="5" fillId="0" borderId="15" xfId="0" applyNumberFormat="1" applyFont="1" applyFill="1" applyBorder="1" applyAlignment="1">
      <alignment horizontal="left" vertical="center"/>
    </xf>
    <xf numFmtId="0" fontId="1" fillId="0" borderId="16" xfId="0" applyFont="1" applyBorder="1" applyAlignment="1"/>
    <xf numFmtId="0" fontId="2" fillId="0" borderId="17" xfId="0" applyFont="1" applyBorder="1" applyAlignment="1"/>
    <xf numFmtId="0" fontId="2" fillId="0" borderId="30" xfId="0" applyFont="1" applyBorder="1" applyAlignment="1"/>
    <xf numFmtId="0" fontId="2" fillId="0" borderId="19" xfId="1" applyFont="1" applyFill="1" applyBorder="1" applyAlignment="1">
      <alignment vertical="center"/>
    </xf>
    <xf numFmtId="0" fontId="2" fillId="0" borderId="20" xfId="1" applyFont="1" applyFill="1" applyBorder="1" applyAlignment="1">
      <alignment vertical="center"/>
    </xf>
    <xf numFmtId="0" fontId="2" fillId="0" borderId="20" xfId="2" applyFont="1" applyFill="1" applyBorder="1" applyAlignment="1">
      <alignment horizontal="left" vertical="center" wrapText="1"/>
    </xf>
    <xf numFmtId="0" fontId="2" fillId="0" borderId="21" xfId="2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/>
    </xf>
    <xf numFmtId="0" fontId="2" fillId="0" borderId="10" xfId="2" applyFont="1" applyFill="1" applyBorder="1" applyAlignment="1">
      <alignment horizontal="left" vertical="center" wrapText="1"/>
    </xf>
    <xf numFmtId="0" fontId="2" fillId="0" borderId="11" xfId="2" applyFont="1" applyFill="1" applyBorder="1" applyAlignment="1">
      <alignment horizontal="left" vertical="center" wrapText="1"/>
    </xf>
    <xf numFmtId="0" fontId="2" fillId="0" borderId="10" xfId="2" applyFont="1" applyFill="1" applyBorder="1" applyAlignment="1">
      <alignment horizontal="left" vertical="center"/>
    </xf>
    <xf numFmtId="0" fontId="2" fillId="0" borderId="11" xfId="2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2" fillId="0" borderId="10" xfId="2" applyFont="1" applyBorder="1" applyAlignment="1">
      <alignment horizontal="left" vertical="center"/>
    </xf>
    <xf numFmtId="0" fontId="2" fillId="0" borderId="11" xfId="2" applyFont="1" applyBorder="1" applyAlignment="1">
      <alignment horizontal="left" vertical="center"/>
    </xf>
    <xf numFmtId="0" fontId="6" fillId="0" borderId="12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2" fillId="0" borderId="13" xfId="2" applyFont="1" applyBorder="1" applyAlignment="1">
      <alignment horizontal="left" vertical="center"/>
    </xf>
    <xf numFmtId="0" fontId="2" fillId="0" borderId="14" xfId="2" applyFont="1" applyBorder="1" applyAlignment="1">
      <alignment horizontal="left" vertical="center"/>
    </xf>
    <xf numFmtId="4" fontId="5" fillId="0" borderId="31" xfId="0" applyNumberFormat="1" applyFont="1" applyFill="1" applyBorder="1" applyAlignment="1">
      <alignment horizontal="left" vertical="center"/>
    </xf>
    <xf numFmtId="4" fontId="5" fillId="0" borderId="32" xfId="0" applyNumberFormat="1" applyFont="1" applyFill="1" applyBorder="1" applyAlignment="1">
      <alignment horizontal="left" vertical="center"/>
    </xf>
    <xf numFmtId="4" fontId="5" fillId="0" borderId="33" xfId="0" applyNumberFormat="1" applyFont="1" applyFill="1" applyBorder="1" applyAlignment="1">
      <alignment horizontal="left" vertical="center"/>
    </xf>
    <xf numFmtId="4" fontId="5" fillId="0" borderId="1" xfId="0" applyNumberFormat="1" applyFont="1" applyFill="1" applyBorder="1" applyAlignment="1">
      <alignment horizontal="left" vertical="center"/>
    </xf>
    <xf numFmtId="4" fontId="5" fillId="0" borderId="2" xfId="0" applyNumberFormat="1" applyFont="1" applyFill="1" applyBorder="1" applyAlignment="1">
      <alignment horizontal="left" vertical="center"/>
    </xf>
    <xf numFmtId="4" fontId="2" fillId="0" borderId="7" xfId="0" applyNumberFormat="1" applyFont="1" applyFill="1" applyBorder="1" applyAlignment="1">
      <alignment horizontal="left" vertical="center"/>
    </xf>
    <xf numFmtId="4" fontId="2" fillId="0" borderId="8" xfId="0" applyNumberFormat="1" applyFont="1" applyFill="1" applyBorder="1" applyAlignment="1">
      <alignment horizontal="left" vertical="center"/>
    </xf>
    <xf numFmtId="4" fontId="2" fillId="0" borderId="24" xfId="0" applyNumberFormat="1" applyFont="1" applyFill="1" applyBorder="1" applyAlignment="1">
      <alignment horizontal="left" vertical="center"/>
    </xf>
    <xf numFmtId="4" fontId="5" fillId="0" borderId="26" xfId="0" applyNumberFormat="1" applyFont="1" applyFill="1" applyBorder="1" applyAlignment="1">
      <alignment horizontal="left" vertical="center"/>
    </xf>
    <xf numFmtId="4" fontId="5" fillId="0" borderId="27" xfId="0" applyNumberFormat="1" applyFont="1" applyFill="1" applyBorder="1" applyAlignment="1">
      <alignment horizontal="left" vertical="center"/>
    </xf>
    <xf numFmtId="4" fontId="5" fillId="0" borderId="28" xfId="0" applyNumberFormat="1" applyFont="1" applyFill="1" applyBorder="1" applyAlignment="1">
      <alignment horizontal="left" vertical="center"/>
    </xf>
    <xf numFmtId="4" fontId="1" fillId="2" borderId="16" xfId="0" applyNumberFormat="1" applyFont="1" applyFill="1" applyBorder="1" applyAlignment="1">
      <alignment horizontal="left" vertical="center"/>
    </xf>
    <xf numFmtId="4" fontId="1" fillId="2" borderId="17" xfId="0" applyNumberFormat="1" applyFont="1" applyFill="1" applyBorder="1" applyAlignment="1">
      <alignment horizontal="left" vertical="center"/>
    </xf>
    <xf numFmtId="4" fontId="1" fillId="2" borderId="18" xfId="0" applyNumberFormat="1" applyFont="1" applyFill="1" applyBorder="1" applyAlignment="1">
      <alignment horizontal="left" vertical="center"/>
    </xf>
    <xf numFmtId="4" fontId="1" fillId="2" borderId="1" xfId="0" applyNumberFormat="1" applyFont="1" applyFill="1" applyBorder="1" applyAlignment="1">
      <alignment horizontal="left" vertical="center"/>
    </xf>
    <xf numFmtId="4" fontId="1" fillId="2" borderId="2" xfId="0" applyNumberFormat="1" applyFont="1" applyFill="1" applyBorder="1" applyAlignment="1">
      <alignment horizontal="left" vertical="center"/>
    </xf>
    <xf numFmtId="4" fontId="5" fillId="0" borderId="36" xfId="0" applyNumberFormat="1" applyFont="1" applyFill="1" applyBorder="1" applyAlignment="1">
      <alignment horizontal="left" vertical="center"/>
    </xf>
    <xf numFmtId="4" fontId="5" fillId="0" borderId="37" xfId="0" applyNumberFormat="1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left" vertical="center"/>
    </xf>
    <xf numFmtId="4" fontId="7" fillId="0" borderId="26" xfId="0" applyNumberFormat="1" applyFont="1" applyFill="1" applyBorder="1" applyAlignment="1">
      <alignment horizontal="left" vertical="center"/>
    </xf>
    <xf numFmtId="4" fontId="7" fillId="0" borderId="27" xfId="0" applyNumberFormat="1" applyFont="1" applyFill="1" applyBorder="1" applyAlignment="1">
      <alignment horizontal="left" vertical="center"/>
    </xf>
    <xf numFmtId="4" fontId="7" fillId="0" borderId="28" xfId="0" applyNumberFormat="1" applyFont="1" applyFill="1" applyBorder="1" applyAlignment="1">
      <alignment horizontal="left" vertical="center"/>
    </xf>
    <xf numFmtId="4" fontId="7" fillId="3" borderId="4" xfId="0" applyNumberFormat="1" applyFont="1" applyFill="1" applyBorder="1" applyAlignment="1">
      <alignment horizontal="left" vertical="center"/>
    </xf>
    <xf numFmtId="4" fontId="7" fillId="3" borderId="5" xfId="0" applyNumberFormat="1" applyFont="1" applyFill="1" applyBorder="1" applyAlignment="1">
      <alignment horizontal="left" vertical="center"/>
    </xf>
    <xf numFmtId="4" fontId="7" fillId="3" borderId="15" xfId="0" applyNumberFormat="1" applyFont="1" applyFill="1" applyBorder="1" applyAlignment="1">
      <alignment horizontal="left" vertical="center"/>
    </xf>
    <xf numFmtId="4" fontId="7" fillId="0" borderId="1" xfId="0" applyNumberFormat="1" applyFont="1" applyFill="1" applyBorder="1" applyAlignment="1">
      <alignment horizontal="left" vertical="center"/>
    </xf>
    <xf numFmtId="4" fontId="7" fillId="0" borderId="2" xfId="0" applyNumberFormat="1" applyFont="1" applyFill="1" applyBorder="1" applyAlignment="1">
      <alignment horizontal="left" vertical="center"/>
    </xf>
    <xf numFmtId="0" fontId="2" fillId="0" borderId="41" xfId="1" applyFont="1" applyFill="1" applyBorder="1" applyAlignment="1">
      <alignment vertical="center"/>
    </xf>
    <xf numFmtId="0" fontId="2" fillId="0" borderId="22" xfId="1" applyFont="1" applyFill="1" applyBorder="1" applyAlignment="1">
      <alignment vertical="center"/>
    </xf>
    <xf numFmtId="0" fontId="1" fillId="0" borderId="22" xfId="2" applyFont="1" applyFill="1" applyBorder="1" applyAlignment="1">
      <alignment horizontal="left" vertical="center"/>
    </xf>
    <xf numFmtId="0" fontId="1" fillId="0" borderId="23" xfId="2" applyFont="1" applyFill="1" applyBorder="1" applyAlignment="1">
      <alignment horizontal="left" vertical="center"/>
    </xf>
    <xf numFmtId="4" fontId="7" fillId="0" borderId="4" xfId="0" applyNumberFormat="1" applyFont="1" applyFill="1" applyBorder="1" applyAlignment="1">
      <alignment horizontal="left" vertical="center"/>
    </xf>
    <xf numFmtId="4" fontId="7" fillId="0" borderId="5" xfId="0" applyNumberFormat="1" applyFont="1" applyFill="1" applyBorder="1" applyAlignment="1">
      <alignment horizontal="left" vertical="center"/>
    </xf>
    <xf numFmtId="4" fontId="7" fillId="0" borderId="15" xfId="0" applyNumberFormat="1" applyFont="1" applyFill="1" applyBorder="1" applyAlignment="1">
      <alignment horizontal="left" vertical="center"/>
    </xf>
    <xf numFmtId="0" fontId="11" fillId="0" borderId="34" xfId="0" applyFont="1" applyBorder="1" applyAlignment="1">
      <alignment vertical="center"/>
    </xf>
    <xf numFmtId="0" fontId="12" fillId="0" borderId="34" xfId="0" applyFont="1" applyBorder="1" applyAlignment="1">
      <alignment vertical="center"/>
    </xf>
  </cellXfs>
  <cellStyles count="3">
    <cellStyle name="Normálna" xfId="0" builtinId="0"/>
    <cellStyle name="Normálna 2" xfId="1"/>
    <cellStyle name="Normálna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opLeftCell="A4" zoomScaleNormal="100" workbookViewId="0">
      <selection activeCell="H15" sqref="H15"/>
    </sheetView>
  </sheetViews>
  <sheetFormatPr defaultRowHeight="15" x14ac:dyDescent="0.25"/>
  <cols>
    <col min="1" max="1" width="5.42578125" customWidth="1"/>
    <col min="2" max="2" width="7.85546875" customWidth="1"/>
    <col min="3" max="3" width="83.42578125" customWidth="1"/>
    <col min="4" max="4" width="3.5703125" bestFit="1" customWidth="1"/>
    <col min="5" max="5" width="11.7109375" customWidth="1"/>
    <col min="6" max="6" width="13.7109375" customWidth="1"/>
    <col min="7" max="7" width="10.85546875" customWidth="1"/>
  </cols>
  <sheetData>
    <row r="1" spans="1:9" ht="15.75" customHeight="1" thickBot="1" x14ac:dyDescent="0.3">
      <c r="A1" s="85" t="s">
        <v>41</v>
      </c>
      <c r="B1" s="86"/>
      <c r="C1" s="86"/>
      <c r="D1" s="86"/>
      <c r="E1" s="86"/>
      <c r="F1" s="86"/>
      <c r="G1" s="87"/>
      <c r="H1" s="1"/>
      <c r="I1" s="1"/>
    </row>
    <row r="2" spans="1:9" ht="15.75" customHeight="1" thickBot="1" x14ac:dyDescent="0.3">
      <c r="A2" s="70" t="s">
        <v>42</v>
      </c>
      <c r="B2" s="71"/>
      <c r="C2" s="71"/>
      <c r="D2" s="71"/>
      <c r="E2" s="71"/>
      <c r="F2" s="71"/>
      <c r="G2" s="72"/>
      <c r="H2" s="1"/>
      <c r="I2" s="1"/>
    </row>
    <row r="3" spans="1:9" x14ac:dyDescent="0.25">
      <c r="A3" s="73" t="s">
        <v>0</v>
      </c>
      <c r="B3" s="74"/>
      <c r="C3" s="75"/>
      <c r="D3" s="75"/>
      <c r="E3" s="75"/>
      <c r="F3" s="75"/>
      <c r="G3" s="76"/>
      <c r="H3" s="1"/>
      <c r="I3" s="1"/>
    </row>
    <row r="4" spans="1:9" x14ac:dyDescent="0.25">
      <c r="A4" s="77" t="s">
        <v>1</v>
      </c>
      <c r="B4" s="78"/>
      <c r="C4" s="79" t="s">
        <v>2</v>
      </c>
      <c r="D4" s="79"/>
      <c r="E4" s="79"/>
      <c r="F4" s="79"/>
      <c r="G4" s="80"/>
      <c r="H4" s="1"/>
      <c r="I4" s="1"/>
    </row>
    <row r="5" spans="1:9" x14ac:dyDescent="0.25">
      <c r="A5" s="77" t="s">
        <v>3</v>
      </c>
      <c r="B5" s="78"/>
      <c r="C5" s="81" t="s">
        <v>4</v>
      </c>
      <c r="D5" s="81"/>
      <c r="E5" s="81"/>
      <c r="F5" s="81"/>
      <c r="G5" s="82"/>
      <c r="H5" s="1"/>
      <c r="I5" s="1"/>
    </row>
    <row r="6" spans="1:9" x14ac:dyDescent="0.25">
      <c r="A6" s="77" t="s">
        <v>5</v>
      </c>
      <c r="B6" s="78"/>
      <c r="C6" s="81" t="s">
        <v>6</v>
      </c>
      <c r="D6" s="81"/>
      <c r="E6" s="81"/>
      <c r="F6" s="81"/>
      <c r="G6" s="82"/>
      <c r="H6" s="1"/>
      <c r="I6" s="1"/>
    </row>
    <row r="7" spans="1:9" x14ac:dyDescent="0.25">
      <c r="A7" s="25" t="s">
        <v>43</v>
      </c>
      <c r="B7" s="26"/>
      <c r="C7" s="88"/>
      <c r="D7" s="88"/>
      <c r="E7" s="88"/>
      <c r="F7" s="88"/>
      <c r="G7" s="89"/>
      <c r="H7" s="1"/>
      <c r="I7" s="1"/>
    </row>
    <row r="8" spans="1:9" ht="15.75" thickBot="1" x14ac:dyDescent="0.3">
      <c r="A8" s="90" t="s">
        <v>44</v>
      </c>
      <c r="B8" s="91"/>
      <c r="C8" s="92"/>
      <c r="D8" s="92"/>
      <c r="E8" s="92"/>
      <c r="F8" s="92"/>
      <c r="G8" s="93"/>
      <c r="H8" s="1"/>
      <c r="I8" s="1"/>
    </row>
    <row r="9" spans="1:9" ht="24.75" thickBot="1" x14ac:dyDescent="0.3">
      <c r="A9" s="27" t="s">
        <v>45</v>
      </c>
      <c r="B9" s="28" t="s">
        <v>7</v>
      </c>
      <c r="C9" s="28" t="s">
        <v>8</v>
      </c>
      <c r="D9" s="29" t="s">
        <v>9</v>
      </c>
      <c r="E9" s="30" t="s">
        <v>10</v>
      </c>
      <c r="F9" s="31" t="s">
        <v>11</v>
      </c>
      <c r="G9" s="32" t="s">
        <v>12</v>
      </c>
      <c r="H9" s="1"/>
      <c r="I9" s="1"/>
    </row>
    <row r="10" spans="1:9" ht="15.75" thickBot="1" x14ac:dyDescent="0.3">
      <c r="A10" s="105" t="s">
        <v>6</v>
      </c>
      <c r="B10" s="106"/>
      <c r="C10" s="106"/>
      <c r="D10" s="106"/>
      <c r="E10" s="106"/>
      <c r="F10" s="106"/>
      <c r="G10" s="107"/>
      <c r="H10" s="2"/>
      <c r="I10" s="2"/>
    </row>
    <row r="11" spans="1:9" x14ac:dyDescent="0.25">
      <c r="A11" s="37">
        <v>1</v>
      </c>
      <c r="B11" s="38"/>
      <c r="C11" s="39" t="s">
        <v>13</v>
      </c>
      <c r="D11" s="40" t="s">
        <v>14</v>
      </c>
      <c r="E11" s="41">
        <v>12.6</v>
      </c>
      <c r="F11" s="41">
        <v>3</v>
      </c>
      <c r="G11" s="42">
        <f t="shared" ref="G11:G28" si="0">F11*E11</f>
        <v>37.799999999999997</v>
      </c>
      <c r="H11" s="2"/>
      <c r="I11" s="2"/>
    </row>
    <row r="12" spans="1:9" ht="24" x14ac:dyDescent="0.25">
      <c r="A12" s="43">
        <v>2</v>
      </c>
      <c r="B12" s="44"/>
      <c r="C12" s="45" t="s">
        <v>15</v>
      </c>
      <c r="D12" s="46" t="s">
        <v>14</v>
      </c>
      <c r="E12" s="47">
        <v>10.4</v>
      </c>
      <c r="F12" s="47">
        <v>4</v>
      </c>
      <c r="G12" s="48">
        <f t="shared" si="0"/>
        <v>41.6</v>
      </c>
      <c r="H12" s="2"/>
      <c r="I12" s="2"/>
    </row>
    <row r="13" spans="1:9" x14ac:dyDescent="0.25">
      <c r="A13" s="43">
        <v>3</v>
      </c>
      <c r="B13" s="44"/>
      <c r="C13" s="45" t="s">
        <v>16</v>
      </c>
      <c r="D13" s="46" t="s">
        <v>14</v>
      </c>
      <c r="E13" s="47">
        <v>10.8</v>
      </c>
      <c r="F13" s="47">
        <v>4</v>
      </c>
      <c r="G13" s="48">
        <f t="shared" si="0"/>
        <v>43.2</v>
      </c>
      <c r="H13" s="2"/>
      <c r="I13" s="2"/>
    </row>
    <row r="14" spans="1:9" ht="24" x14ac:dyDescent="0.25">
      <c r="A14" s="43">
        <v>4</v>
      </c>
      <c r="B14" s="44"/>
      <c r="C14" s="45" t="s">
        <v>17</v>
      </c>
      <c r="D14" s="46" t="s">
        <v>14</v>
      </c>
      <c r="E14" s="47">
        <v>11.6</v>
      </c>
      <c r="F14" s="47">
        <v>4</v>
      </c>
      <c r="G14" s="48">
        <f t="shared" si="0"/>
        <v>46.4</v>
      </c>
      <c r="H14" s="2"/>
      <c r="I14" s="2"/>
    </row>
    <row r="15" spans="1:9" x14ac:dyDescent="0.25">
      <c r="A15" s="9">
        <v>5</v>
      </c>
      <c r="B15" s="10"/>
      <c r="C15" s="11" t="s">
        <v>18</v>
      </c>
      <c r="D15" s="12" t="s">
        <v>14</v>
      </c>
      <c r="E15" s="13">
        <v>9.2200000000000006</v>
      </c>
      <c r="F15" s="13">
        <v>1.5</v>
      </c>
      <c r="G15" s="14">
        <f t="shared" si="0"/>
        <v>13.830000000000002</v>
      </c>
      <c r="H15" s="2"/>
      <c r="I15" s="2"/>
    </row>
    <row r="16" spans="1:9" x14ac:dyDescent="0.25">
      <c r="A16" s="9">
        <v>6</v>
      </c>
      <c r="B16" s="10"/>
      <c r="C16" s="11" t="s">
        <v>19</v>
      </c>
      <c r="D16" s="12" t="s">
        <v>14</v>
      </c>
      <c r="E16" s="13">
        <v>9.2200000000000006</v>
      </c>
      <c r="F16" s="13">
        <v>2</v>
      </c>
      <c r="G16" s="14">
        <f t="shared" si="0"/>
        <v>18.440000000000001</v>
      </c>
      <c r="H16" s="2"/>
      <c r="I16" s="2"/>
    </row>
    <row r="17" spans="1:9" x14ac:dyDescent="0.25">
      <c r="A17" s="9">
        <v>7</v>
      </c>
      <c r="B17" s="10"/>
      <c r="C17" s="11" t="s">
        <v>20</v>
      </c>
      <c r="D17" s="12" t="s">
        <v>14</v>
      </c>
      <c r="E17" s="13">
        <v>9.6810000000000009</v>
      </c>
      <c r="F17" s="13">
        <v>6</v>
      </c>
      <c r="G17" s="14">
        <f t="shared" si="0"/>
        <v>58.086000000000006</v>
      </c>
      <c r="H17" s="2"/>
      <c r="I17" s="2"/>
    </row>
    <row r="18" spans="1:9" x14ac:dyDescent="0.25">
      <c r="A18" s="9">
        <v>8</v>
      </c>
      <c r="B18" s="10"/>
      <c r="C18" s="11" t="s">
        <v>21</v>
      </c>
      <c r="D18" s="12" t="s">
        <v>14</v>
      </c>
      <c r="E18" s="13">
        <v>9.2200000000000006</v>
      </c>
      <c r="F18" s="13">
        <v>3.5</v>
      </c>
      <c r="G18" s="14">
        <f t="shared" si="0"/>
        <v>32.270000000000003</v>
      </c>
      <c r="H18" s="2"/>
      <c r="I18" s="2"/>
    </row>
    <row r="19" spans="1:9" ht="24" x14ac:dyDescent="0.25">
      <c r="A19" s="9">
        <v>9</v>
      </c>
      <c r="B19" s="10"/>
      <c r="C19" s="11" t="s">
        <v>22</v>
      </c>
      <c r="D19" s="12" t="s">
        <v>23</v>
      </c>
      <c r="E19" s="13">
        <v>1</v>
      </c>
      <c r="F19" s="13">
        <v>275.89999999999998</v>
      </c>
      <c r="G19" s="14">
        <f t="shared" si="0"/>
        <v>275.89999999999998</v>
      </c>
      <c r="H19" s="2"/>
      <c r="I19" s="2"/>
    </row>
    <row r="20" spans="1:9" ht="24" x14ac:dyDescent="0.25">
      <c r="A20" s="9">
        <v>10</v>
      </c>
      <c r="B20" s="10"/>
      <c r="C20" s="11" t="s">
        <v>24</v>
      </c>
      <c r="D20" s="12" t="s">
        <v>23</v>
      </c>
      <c r="E20" s="13">
        <v>1</v>
      </c>
      <c r="F20" s="13">
        <v>215</v>
      </c>
      <c r="G20" s="14">
        <f t="shared" si="0"/>
        <v>215</v>
      </c>
      <c r="H20" s="2"/>
      <c r="I20" s="2"/>
    </row>
    <row r="21" spans="1:9" ht="24" x14ac:dyDescent="0.25">
      <c r="A21" s="9">
        <v>11</v>
      </c>
      <c r="B21" s="10"/>
      <c r="C21" s="11" t="s">
        <v>25</v>
      </c>
      <c r="D21" s="12" t="s">
        <v>14</v>
      </c>
      <c r="E21" s="13">
        <v>12.6</v>
      </c>
      <c r="F21" s="13">
        <v>6.5</v>
      </c>
      <c r="G21" s="14">
        <f t="shared" si="0"/>
        <v>81.899999999999991</v>
      </c>
      <c r="H21" s="2"/>
      <c r="I21" s="2"/>
    </row>
    <row r="22" spans="1:9" ht="60" x14ac:dyDescent="0.25">
      <c r="A22" s="9">
        <v>12</v>
      </c>
      <c r="B22" s="10"/>
      <c r="C22" s="11" t="s">
        <v>26</v>
      </c>
      <c r="D22" s="12" t="s">
        <v>23</v>
      </c>
      <c r="E22" s="13">
        <v>1</v>
      </c>
      <c r="F22" s="13">
        <v>1695</v>
      </c>
      <c r="G22" s="14">
        <f t="shared" si="0"/>
        <v>1695</v>
      </c>
      <c r="H22" s="2"/>
      <c r="I22" s="2"/>
    </row>
    <row r="23" spans="1:9" ht="66.75" customHeight="1" x14ac:dyDescent="0.25">
      <c r="A23" s="9">
        <v>13</v>
      </c>
      <c r="B23" s="10"/>
      <c r="C23" s="11" t="s">
        <v>27</v>
      </c>
      <c r="D23" s="12" t="s">
        <v>14</v>
      </c>
      <c r="E23" s="13">
        <v>10.4</v>
      </c>
      <c r="F23" s="13">
        <v>6.5</v>
      </c>
      <c r="G23" s="14">
        <f t="shared" si="0"/>
        <v>67.600000000000009</v>
      </c>
      <c r="H23" s="2"/>
      <c r="I23" s="2"/>
    </row>
    <row r="24" spans="1:9" ht="33.75" customHeight="1" x14ac:dyDescent="0.25">
      <c r="A24" s="9">
        <v>14</v>
      </c>
      <c r="B24" s="10"/>
      <c r="C24" s="11" t="s">
        <v>28</v>
      </c>
      <c r="D24" s="12" t="s">
        <v>23</v>
      </c>
      <c r="E24" s="13">
        <v>1</v>
      </c>
      <c r="F24" s="13">
        <v>800</v>
      </c>
      <c r="G24" s="14">
        <f t="shared" si="0"/>
        <v>800</v>
      </c>
      <c r="H24" s="2"/>
      <c r="I24" s="2"/>
    </row>
    <row r="25" spans="1:9" ht="37.5" customHeight="1" x14ac:dyDescent="0.25">
      <c r="A25" s="9">
        <v>15</v>
      </c>
      <c r="B25" s="10"/>
      <c r="C25" s="11" t="s">
        <v>29</v>
      </c>
      <c r="D25" s="12" t="s">
        <v>14</v>
      </c>
      <c r="E25" s="13">
        <v>10.8</v>
      </c>
      <c r="F25" s="13">
        <v>6.5</v>
      </c>
      <c r="G25" s="14">
        <f t="shared" si="0"/>
        <v>70.2</v>
      </c>
      <c r="H25" s="2"/>
      <c r="I25" s="2"/>
    </row>
    <row r="26" spans="1:9" ht="57.75" customHeight="1" x14ac:dyDescent="0.25">
      <c r="A26" s="9">
        <v>16</v>
      </c>
      <c r="B26" s="10"/>
      <c r="C26" s="11" t="s">
        <v>30</v>
      </c>
      <c r="D26" s="12" t="s">
        <v>23</v>
      </c>
      <c r="E26" s="13">
        <v>1</v>
      </c>
      <c r="F26" s="13">
        <v>1450</v>
      </c>
      <c r="G26" s="14">
        <f t="shared" si="0"/>
        <v>1450</v>
      </c>
      <c r="H26" s="2"/>
      <c r="I26" s="2"/>
    </row>
    <row r="27" spans="1:9" ht="48" x14ac:dyDescent="0.25">
      <c r="A27" s="9">
        <v>17</v>
      </c>
      <c r="B27" s="10"/>
      <c r="C27" s="11" t="s">
        <v>31</v>
      </c>
      <c r="D27" s="12" t="s">
        <v>14</v>
      </c>
      <c r="E27" s="13">
        <v>11.6</v>
      </c>
      <c r="F27" s="13">
        <v>6.5</v>
      </c>
      <c r="G27" s="14">
        <f t="shared" si="0"/>
        <v>75.399999999999991</v>
      </c>
      <c r="H27" s="2"/>
      <c r="I27" s="2"/>
    </row>
    <row r="28" spans="1:9" ht="15.75" thickBot="1" x14ac:dyDescent="0.3">
      <c r="A28" s="9">
        <v>18</v>
      </c>
      <c r="B28" s="10"/>
      <c r="C28" s="15" t="s">
        <v>32</v>
      </c>
      <c r="D28" s="16" t="s">
        <v>14</v>
      </c>
      <c r="E28" s="17">
        <v>45.4</v>
      </c>
      <c r="F28" s="17">
        <v>4.5</v>
      </c>
      <c r="G28" s="18">
        <f t="shared" si="0"/>
        <v>204.29999999999998</v>
      </c>
      <c r="H28" s="2"/>
      <c r="I28" s="2"/>
    </row>
    <row r="29" spans="1:9" ht="15.75" thickBot="1" x14ac:dyDescent="0.3">
      <c r="A29" s="108" t="s">
        <v>33</v>
      </c>
      <c r="B29" s="109"/>
      <c r="C29" s="109"/>
      <c r="D29" s="109"/>
      <c r="E29" s="109"/>
      <c r="F29" s="109"/>
      <c r="G29" s="33">
        <f>SUM(G11:G28)</f>
        <v>5226.9259999999995</v>
      </c>
      <c r="H29" s="2"/>
      <c r="I29" s="2"/>
    </row>
    <row r="30" spans="1:9" ht="15.75" thickBot="1" x14ac:dyDescent="0.3">
      <c r="A30" s="110" t="s">
        <v>34</v>
      </c>
      <c r="B30" s="111"/>
      <c r="C30" s="111"/>
      <c r="D30" s="111"/>
      <c r="E30" s="111"/>
      <c r="F30" s="112"/>
      <c r="G30" s="35">
        <f>G29</f>
        <v>5226.9259999999995</v>
      </c>
      <c r="H30" s="2"/>
      <c r="I30" s="2"/>
    </row>
    <row r="31" spans="1:9" ht="15.75" thickBot="1" x14ac:dyDescent="0.3">
      <c r="A31" s="67" t="s">
        <v>35</v>
      </c>
      <c r="B31" s="68"/>
      <c r="C31" s="68"/>
      <c r="D31" s="68"/>
      <c r="E31" s="68"/>
      <c r="F31" s="69"/>
      <c r="G31" s="21">
        <f>G32-G30</f>
        <v>1045.3851999999997</v>
      </c>
      <c r="H31" s="2"/>
      <c r="I31" s="2"/>
    </row>
    <row r="32" spans="1:9" ht="15.75" thickBot="1" x14ac:dyDescent="0.3">
      <c r="A32" s="94" t="s">
        <v>36</v>
      </c>
      <c r="B32" s="95"/>
      <c r="C32" s="95"/>
      <c r="D32" s="95"/>
      <c r="E32" s="95"/>
      <c r="F32" s="96"/>
      <c r="G32" s="36">
        <f>G30*1.2</f>
        <v>6272.3111999999992</v>
      </c>
      <c r="H32" s="2"/>
      <c r="I32" s="2"/>
    </row>
    <row r="33" spans="1:9" ht="15.75" thickBot="1" x14ac:dyDescent="0.3">
      <c r="A33" s="19"/>
      <c r="B33" s="19"/>
      <c r="C33" s="19"/>
      <c r="D33" s="19"/>
      <c r="E33" s="19"/>
      <c r="F33" s="19"/>
      <c r="G33" s="19"/>
      <c r="H33" s="2"/>
      <c r="I33" s="2"/>
    </row>
    <row r="34" spans="1:9" ht="24.75" thickBot="1" x14ac:dyDescent="0.3">
      <c r="A34" s="97" t="s">
        <v>37</v>
      </c>
      <c r="B34" s="98"/>
      <c r="C34" s="98"/>
      <c r="D34" s="98"/>
      <c r="E34" s="98"/>
      <c r="F34" s="98"/>
      <c r="G34" s="20" t="s">
        <v>12</v>
      </c>
      <c r="H34" s="2"/>
      <c r="I34" s="2"/>
    </row>
    <row r="35" spans="1:9" ht="15.75" thickBot="1" x14ac:dyDescent="0.3">
      <c r="A35" s="99" t="str">
        <f>A29</f>
        <v>Cena výmeny výplní otvorov spolu bez DPH:</v>
      </c>
      <c r="B35" s="100"/>
      <c r="C35" s="100"/>
      <c r="D35" s="100"/>
      <c r="E35" s="100"/>
      <c r="F35" s="101"/>
      <c r="G35" s="34">
        <f>G29</f>
        <v>5226.9259999999995</v>
      </c>
      <c r="H35" s="2"/>
      <c r="I35" s="2"/>
    </row>
    <row r="36" spans="1:9" ht="15.75" thickBot="1" x14ac:dyDescent="0.3">
      <c r="A36" s="67" t="s">
        <v>34</v>
      </c>
      <c r="B36" s="68"/>
      <c r="C36" s="68"/>
      <c r="D36" s="68"/>
      <c r="E36" s="68"/>
      <c r="F36" s="69"/>
      <c r="G36" s="21">
        <f>SUM(G35:G35)</f>
        <v>5226.9259999999995</v>
      </c>
      <c r="H36" s="2"/>
      <c r="I36" s="2"/>
    </row>
    <row r="37" spans="1:9" ht="15.75" thickBot="1" x14ac:dyDescent="0.3">
      <c r="A37" s="102" t="s">
        <v>35</v>
      </c>
      <c r="B37" s="103"/>
      <c r="C37" s="103"/>
      <c r="D37" s="103"/>
      <c r="E37" s="103"/>
      <c r="F37" s="104"/>
      <c r="G37" s="22">
        <f t="shared" ref="G37" si="1">G38-G36</f>
        <v>1045.3851999999997</v>
      </c>
      <c r="H37" s="2"/>
      <c r="I37" s="2"/>
    </row>
    <row r="38" spans="1:9" ht="15.75" thickBot="1" x14ac:dyDescent="0.3">
      <c r="A38" s="67" t="s">
        <v>36</v>
      </c>
      <c r="B38" s="68"/>
      <c r="C38" s="68"/>
      <c r="D38" s="68"/>
      <c r="E38" s="68"/>
      <c r="F38" s="69"/>
      <c r="G38" s="21">
        <f t="shared" ref="G38" si="2">G36*1.2</f>
        <v>6272.3111999999992</v>
      </c>
      <c r="H38" s="2"/>
      <c r="I38" s="2"/>
    </row>
    <row r="39" spans="1:9" x14ac:dyDescent="0.25">
      <c r="A39" s="24" t="s">
        <v>38</v>
      </c>
      <c r="B39" s="24"/>
      <c r="C39" s="24"/>
      <c r="D39" s="2"/>
      <c r="E39" s="2"/>
      <c r="F39" s="2"/>
      <c r="G39" s="2"/>
      <c r="H39" s="2"/>
      <c r="I39" s="2"/>
    </row>
    <row r="40" spans="1:9" x14ac:dyDescent="0.25">
      <c r="A40" s="83" t="s">
        <v>39</v>
      </c>
      <c r="B40" s="84"/>
      <c r="C40" s="84"/>
      <c r="D40" s="2"/>
      <c r="E40" s="2"/>
      <c r="F40" s="2"/>
      <c r="G40" s="2"/>
      <c r="H40" s="2"/>
      <c r="I40" s="2"/>
    </row>
    <row r="41" spans="1:9" x14ac:dyDescent="0.25">
      <c r="A41" s="24" t="s">
        <v>40</v>
      </c>
      <c r="B41" s="24"/>
      <c r="C41" s="24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3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</sheetData>
  <mergeCells count="24">
    <mergeCell ref="A40:C40"/>
    <mergeCell ref="A1:G1"/>
    <mergeCell ref="C7:G7"/>
    <mergeCell ref="A8:B8"/>
    <mergeCell ref="C8:G8"/>
    <mergeCell ref="A32:F32"/>
    <mergeCell ref="A34:F34"/>
    <mergeCell ref="A35:F35"/>
    <mergeCell ref="A36:F36"/>
    <mergeCell ref="A37:F37"/>
    <mergeCell ref="A38:F38"/>
    <mergeCell ref="A6:B6"/>
    <mergeCell ref="C6:G6"/>
    <mergeCell ref="A10:G10"/>
    <mergeCell ref="A29:F29"/>
    <mergeCell ref="A30:F30"/>
    <mergeCell ref="A31:F31"/>
    <mergeCell ref="A2:G2"/>
    <mergeCell ref="A3:B3"/>
    <mergeCell ref="C3:G3"/>
    <mergeCell ref="A4:B4"/>
    <mergeCell ref="C4:G4"/>
    <mergeCell ref="A5:B5"/>
    <mergeCell ref="C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zoomScale="110" zoomScaleNormal="110" workbookViewId="0">
      <selection activeCell="J11" sqref="J11"/>
    </sheetView>
  </sheetViews>
  <sheetFormatPr defaultRowHeight="15" x14ac:dyDescent="0.25"/>
  <cols>
    <col min="1" max="1" width="5.42578125" customWidth="1"/>
    <col min="2" max="2" width="7.85546875" customWidth="1"/>
    <col min="3" max="3" width="77" customWidth="1"/>
    <col min="4" max="4" width="3.5703125" bestFit="1" customWidth="1"/>
    <col min="5" max="5" width="9.5703125" customWidth="1"/>
    <col min="6" max="6" width="13.7109375" customWidth="1"/>
    <col min="7" max="7" width="13.140625" customWidth="1"/>
  </cols>
  <sheetData>
    <row r="1" spans="1:9" ht="44.25" customHeight="1" thickBot="1" x14ac:dyDescent="0.3">
      <c r="A1" s="128" t="s">
        <v>57</v>
      </c>
      <c r="B1" s="129"/>
      <c r="C1" s="129"/>
      <c r="D1" s="129"/>
      <c r="E1" s="129"/>
      <c r="F1" s="129"/>
      <c r="G1" s="129"/>
      <c r="H1" s="1"/>
      <c r="I1" s="1"/>
    </row>
    <row r="2" spans="1:9" x14ac:dyDescent="0.25">
      <c r="A2" s="73" t="s">
        <v>0</v>
      </c>
      <c r="B2" s="74"/>
      <c r="C2" s="75" t="s">
        <v>49</v>
      </c>
      <c r="D2" s="75"/>
      <c r="E2" s="75"/>
      <c r="F2" s="75"/>
      <c r="G2" s="76"/>
      <c r="H2" s="1"/>
      <c r="I2" s="1"/>
    </row>
    <row r="3" spans="1:9" x14ac:dyDescent="0.25">
      <c r="A3" s="77" t="s">
        <v>1</v>
      </c>
      <c r="B3" s="78"/>
      <c r="C3" s="79"/>
      <c r="D3" s="79"/>
      <c r="E3" s="79"/>
      <c r="F3" s="79"/>
      <c r="G3" s="80"/>
      <c r="H3" s="1"/>
      <c r="I3" s="1"/>
    </row>
    <row r="4" spans="1:9" x14ac:dyDescent="0.25">
      <c r="A4" s="77" t="s">
        <v>3</v>
      </c>
      <c r="B4" s="78"/>
      <c r="C4" s="81" t="s">
        <v>52</v>
      </c>
      <c r="D4" s="81"/>
      <c r="E4" s="81"/>
      <c r="F4" s="81"/>
      <c r="G4" s="82"/>
      <c r="H4" s="1"/>
      <c r="I4" s="1"/>
    </row>
    <row r="5" spans="1:9" ht="15.75" thickBot="1" x14ac:dyDescent="0.3">
      <c r="A5" s="121" t="s">
        <v>5</v>
      </c>
      <c r="B5" s="122"/>
      <c r="C5" s="123" t="s">
        <v>63</v>
      </c>
      <c r="D5" s="123"/>
      <c r="E5" s="123"/>
      <c r="F5" s="123"/>
      <c r="G5" s="124"/>
      <c r="H5" s="1"/>
      <c r="I5" s="1"/>
    </row>
    <row r="6" spans="1:9" ht="24.75" thickBot="1" x14ac:dyDescent="0.3">
      <c r="A6" s="60" t="s">
        <v>45</v>
      </c>
      <c r="B6" s="61" t="s">
        <v>7</v>
      </c>
      <c r="C6" s="61" t="s">
        <v>8</v>
      </c>
      <c r="D6" s="62" t="s">
        <v>9</v>
      </c>
      <c r="E6" s="63" t="s">
        <v>62</v>
      </c>
      <c r="F6" s="64" t="s">
        <v>11</v>
      </c>
      <c r="G6" s="65" t="s">
        <v>12</v>
      </c>
      <c r="H6" s="1"/>
      <c r="I6" s="1"/>
    </row>
    <row r="7" spans="1:9" ht="15.75" thickBot="1" x14ac:dyDescent="0.3">
      <c r="A7" s="105" t="s">
        <v>55</v>
      </c>
      <c r="B7" s="106"/>
      <c r="C7" s="106"/>
      <c r="D7" s="106"/>
      <c r="E7" s="106"/>
      <c r="F7" s="106"/>
      <c r="G7" s="107"/>
      <c r="H7" s="2"/>
      <c r="I7" s="2"/>
    </row>
    <row r="8" spans="1:9" ht="18.75" customHeight="1" x14ac:dyDescent="0.25">
      <c r="A8" s="3">
        <v>1</v>
      </c>
      <c r="B8" s="4"/>
      <c r="C8" s="5" t="s">
        <v>59</v>
      </c>
      <c r="D8" s="6" t="s">
        <v>53</v>
      </c>
      <c r="E8" s="7">
        <f>(24.5+2)*(21+1)</f>
        <v>583</v>
      </c>
      <c r="F8" s="7"/>
      <c r="G8" s="8"/>
      <c r="H8" s="2"/>
      <c r="I8" s="2"/>
    </row>
    <row r="9" spans="1:9" ht="33.75" customHeight="1" x14ac:dyDescent="0.25">
      <c r="A9" s="9">
        <v>2</v>
      </c>
      <c r="B9" s="10"/>
      <c r="C9" s="11" t="s">
        <v>65</v>
      </c>
      <c r="D9" s="12" t="s">
        <v>53</v>
      </c>
      <c r="E9" s="13">
        <f>(24.5+2)*(21+1)</f>
        <v>583</v>
      </c>
      <c r="F9" s="13"/>
      <c r="G9" s="14"/>
      <c r="H9" s="2"/>
      <c r="I9" s="2"/>
    </row>
    <row r="10" spans="1:9" ht="30.75" customHeight="1" x14ac:dyDescent="0.25">
      <c r="A10" s="9">
        <v>3</v>
      </c>
      <c r="B10" s="10"/>
      <c r="C10" s="11" t="s">
        <v>64</v>
      </c>
      <c r="D10" s="12" t="s">
        <v>53</v>
      </c>
      <c r="E10" s="13">
        <f>(24.5+2)*(21+1)</f>
        <v>583</v>
      </c>
      <c r="F10" s="13"/>
      <c r="G10" s="14"/>
      <c r="H10" s="2"/>
      <c r="I10" s="2"/>
    </row>
    <row r="11" spans="1:9" ht="18" customHeight="1" x14ac:dyDescent="0.25">
      <c r="A11" s="9">
        <v>4</v>
      </c>
      <c r="B11" s="10"/>
      <c r="C11" s="11" t="s">
        <v>56</v>
      </c>
      <c r="D11" s="12" t="s">
        <v>14</v>
      </c>
      <c r="E11" s="13">
        <f>24.5+24.5+21+21</f>
        <v>91</v>
      </c>
      <c r="F11" s="13"/>
      <c r="G11" s="14"/>
      <c r="H11" s="2"/>
      <c r="I11" s="2"/>
    </row>
    <row r="12" spans="1:9" ht="17.25" customHeight="1" x14ac:dyDescent="0.25">
      <c r="A12" s="9">
        <v>5</v>
      </c>
      <c r="B12" s="10"/>
      <c r="C12" s="11" t="s">
        <v>58</v>
      </c>
      <c r="D12" s="12" t="s">
        <v>54</v>
      </c>
      <c r="E12" s="13">
        <v>4</v>
      </c>
      <c r="F12" s="13"/>
      <c r="G12" s="14"/>
      <c r="H12" s="2"/>
      <c r="I12" s="2"/>
    </row>
    <row r="13" spans="1:9" ht="17.25" customHeight="1" x14ac:dyDescent="0.25">
      <c r="A13" s="9">
        <v>6</v>
      </c>
      <c r="B13" s="59"/>
      <c r="C13" s="15" t="s">
        <v>66</v>
      </c>
      <c r="D13" s="16" t="s">
        <v>51</v>
      </c>
      <c r="E13" s="17">
        <v>1</v>
      </c>
      <c r="F13" s="17"/>
      <c r="G13" s="18"/>
      <c r="H13" s="2"/>
      <c r="I13" s="2"/>
    </row>
    <row r="14" spans="1:9" ht="18.75" customHeight="1" thickBot="1" x14ac:dyDescent="0.3">
      <c r="A14" s="49">
        <v>7</v>
      </c>
      <c r="B14" s="50"/>
      <c r="C14" s="51" t="s">
        <v>50</v>
      </c>
      <c r="D14" s="52" t="s">
        <v>51</v>
      </c>
      <c r="E14" s="53">
        <v>1</v>
      </c>
      <c r="F14" s="53"/>
      <c r="G14" s="54"/>
      <c r="H14" s="2"/>
      <c r="I14" s="2"/>
    </row>
    <row r="15" spans="1:9" ht="15.75" thickBot="1" x14ac:dyDescent="0.3">
      <c r="A15" s="19"/>
      <c r="B15" s="19"/>
      <c r="C15" s="19"/>
      <c r="D15" s="19"/>
      <c r="E15" s="19"/>
      <c r="F15" s="19"/>
      <c r="G15" s="19"/>
      <c r="H15" s="2"/>
      <c r="I15" s="2"/>
    </row>
    <row r="16" spans="1:9" ht="19.5" customHeight="1" thickBot="1" x14ac:dyDescent="0.3">
      <c r="A16" s="119" t="s">
        <v>37</v>
      </c>
      <c r="B16" s="120"/>
      <c r="C16" s="120"/>
      <c r="D16" s="120"/>
      <c r="E16" s="120"/>
      <c r="F16" s="120"/>
      <c r="G16" s="58" t="s">
        <v>48</v>
      </c>
      <c r="H16" s="2"/>
      <c r="I16" s="2"/>
    </row>
    <row r="17" spans="1:9" ht="19.5" customHeight="1" thickBot="1" x14ac:dyDescent="0.3">
      <c r="A17" s="125" t="s">
        <v>60</v>
      </c>
      <c r="B17" s="126"/>
      <c r="C17" s="126"/>
      <c r="D17" s="126"/>
      <c r="E17" s="126"/>
      <c r="F17" s="127"/>
      <c r="G17" s="21"/>
      <c r="H17" s="2"/>
      <c r="I17" s="2"/>
    </row>
    <row r="18" spans="1:9" ht="19.5" customHeight="1" thickBot="1" x14ac:dyDescent="0.3">
      <c r="A18" s="113" t="s">
        <v>35</v>
      </c>
      <c r="B18" s="114"/>
      <c r="C18" s="114"/>
      <c r="D18" s="114"/>
      <c r="E18" s="114"/>
      <c r="F18" s="115"/>
      <c r="G18" s="22"/>
      <c r="H18" s="2"/>
      <c r="I18" s="2"/>
    </row>
    <row r="19" spans="1:9" ht="19.5" customHeight="1" thickBot="1" x14ac:dyDescent="0.3">
      <c r="A19" s="116" t="s">
        <v>61</v>
      </c>
      <c r="B19" s="117"/>
      <c r="C19" s="117"/>
      <c r="D19" s="117"/>
      <c r="E19" s="117"/>
      <c r="F19" s="118"/>
      <c r="G19" s="66"/>
      <c r="H19" s="2"/>
      <c r="I19" s="2"/>
    </row>
    <row r="20" spans="1:9" x14ac:dyDescent="0.25">
      <c r="A20" s="24"/>
      <c r="B20" s="24"/>
      <c r="C20" s="24"/>
      <c r="D20" s="2"/>
      <c r="E20" s="2"/>
      <c r="F20" s="2"/>
      <c r="G20" s="2"/>
      <c r="H20" s="2"/>
      <c r="I20" s="2"/>
    </row>
    <row r="21" spans="1:9" ht="21" customHeight="1" x14ac:dyDescent="0.25">
      <c r="A21" s="55" t="s">
        <v>46</v>
      </c>
      <c r="B21" s="55"/>
      <c r="C21" s="55"/>
      <c r="D21" s="2"/>
      <c r="E21" s="2"/>
      <c r="F21" s="2"/>
      <c r="G21" s="2"/>
      <c r="H21" s="2"/>
      <c r="I21" s="2"/>
    </row>
    <row r="22" spans="1:9" ht="21" customHeight="1" x14ac:dyDescent="0.25">
      <c r="A22" s="56" t="s">
        <v>47</v>
      </c>
      <c r="B22" s="57"/>
      <c r="C22" s="57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3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</sheetData>
  <mergeCells count="14">
    <mergeCell ref="A1:G1"/>
    <mergeCell ref="A2:B2"/>
    <mergeCell ref="C2:G2"/>
    <mergeCell ref="A3:B3"/>
    <mergeCell ref="C3:G3"/>
    <mergeCell ref="A18:F18"/>
    <mergeCell ref="A19:F19"/>
    <mergeCell ref="A7:G7"/>
    <mergeCell ref="A16:F16"/>
    <mergeCell ref="A4:B4"/>
    <mergeCell ref="C4:G4"/>
    <mergeCell ref="A5:B5"/>
    <mergeCell ref="C5:G5"/>
    <mergeCell ref="A17:F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Hárok1</vt:lpstr>
      <vt:lpstr>Hárok1 (2)</vt:lpstr>
      <vt:lpstr>Hárok2</vt:lpstr>
      <vt:lpstr>Hárok3</vt:lpstr>
      <vt:lpstr>'Hárok1 (2)'!Oblasť_tlače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Jozef Lackovič</cp:lastModifiedBy>
  <cp:lastPrinted>2018-04-16T14:02:52Z</cp:lastPrinted>
  <dcterms:created xsi:type="dcterms:W3CDTF">2018-03-21T08:19:47Z</dcterms:created>
  <dcterms:modified xsi:type="dcterms:W3CDTF">2018-04-18T06:41:28Z</dcterms:modified>
</cp:coreProperties>
</file>